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/>
  <xr:revisionPtr revIDLastSave="0" documentId="13_ncr:1_{A837C642-CD14-4AA2-98DD-EC23BE94FB9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1" i="1" l="1"/>
  <c r="D112" i="1" s="1"/>
  <c r="D110" i="1"/>
  <c r="D109" i="1"/>
  <c r="D106" i="1"/>
  <c r="D107" i="1" s="1"/>
  <c r="D105" i="1"/>
  <c r="D100" i="1"/>
  <c r="D103" i="1" s="1"/>
  <c r="D87" i="1"/>
  <c r="D61" i="1"/>
  <c r="D57" i="1"/>
  <c r="D58" i="1" s="1"/>
  <c r="D59" i="1" s="1"/>
  <c r="D46" i="1"/>
  <c r="D41" i="1"/>
  <c r="D42" i="1" s="1"/>
  <c r="D40" i="1"/>
  <c r="D35" i="1"/>
  <c r="D37" i="1" s="1"/>
  <c r="D18" i="1"/>
  <c r="D7" i="1"/>
  <c r="D38" i="1" l="1"/>
  <c r="D108" i="1"/>
  <c r="D36" i="1"/>
  <c r="D60" i="1"/>
  <c r="D102" i="1"/>
  <c r="D113" i="1"/>
  <c r="D19" i="1"/>
  <c r="D20" i="1" s="1"/>
  <c r="D43" i="1"/>
  <c r="D21" i="1"/>
  <c r="D101" i="1"/>
</calcChain>
</file>

<file path=xl/sharedStrings.xml><?xml version="1.0" encoding="utf-8"?>
<sst xmlns="http://schemas.openxmlformats.org/spreadsheetml/2006/main" count="314" uniqueCount="69">
  <si>
    <t>TOR 1</t>
  </si>
  <si>
    <t>Lp.</t>
  </si>
  <si>
    <t>Opis robót</t>
  </si>
  <si>
    <t>J.m.</t>
  </si>
  <si>
    <t>Ilość</t>
  </si>
  <si>
    <t>C.j.</t>
  </si>
  <si>
    <t>Wartość</t>
  </si>
  <si>
    <t>Wzmocnienie podtorza w km 175,950-176,400; w km 176,480-176,850; w km 176,900-177,420; w km 177,445-178,510 wraz z dwukrotnym oczyszczeniem podsypki na odcinku w km 175,950-176,430; w km 176,465-176,875; w km 176,900-178,630 z podbiciem torów do zaprojektowanej niwelety ze stabilizacją dynamiczną, uzupełnieniem podsypki na odcinku przesiewania oraz kosztami materiałów (tłuczeń, niesort i geowłóknina) wraz z wywozem i utylizacją odpadów, obsługą maszyn (poza operatorami), koszt pracy lokomotyw</t>
  </si>
  <si>
    <t>km</t>
  </si>
  <si>
    <t>w tym:</t>
  </si>
  <si>
    <t>t</t>
  </si>
  <si>
    <t>m2</t>
  </si>
  <si>
    <t>Hałdowanie tłucznia na placu składowym</t>
  </si>
  <si>
    <t>m3</t>
  </si>
  <si>
    <t>Hałdowanie niesortu na placu składowym</t>
  </si>
  <si>
    <t>Załadunek na stacji przyobiektowej i rozwiezienie geowłókniny po szlaku z rozładunkiem</t>
  </si>
  <si>
    <t>rolka</t>
  </si>
  <si>
    <t>Obsługa pracowników przy RM</t>
  </si>
  <si>
    <t>r-g</t>
  </si>
  <si>
    <t>Hałdowanie urobku z RM i AHM na placu składowym oraz załadunek i odwóz do utylizacji wysiewek (wraz z utylizacją wysiewek / karta odpadów)</t>
  </si>
  <si>
    <t>kmt</t>
  </si>
  <si>
    <t>Załadunek tłucznia z placu składowego na wagony samowyładowcze (do uzupełnienia tłucznia w torze)</t>
  </si>
  <si>
    <t>Rozładunek tłucznia z wagonów samowyładowczych w tor</t>
  </si>
  <si>
    <t>kpl</t>
  </si>
  <si>
    <t>Ciągla wymiana szyn UIC60 w toku lewym i prawym - tor bezstykowy wraz z wymianą przekladek podszynowych i akcesoriów przytwierdzeń, ze zgrzewaniem w tor bezstykowy. Materiał nowy Wykonawcy</t>
  </si>
  <si>
    <t>Wyładunek szyn długich z wahadła w tor</t>
  </si>
  <si>
    <t>km szyn</t>
  </si>
  <si>
    <t>Przeciąganie szyn do styków i ustawienie na stopkę</t>
  </si>
  <si>
    <t>Wymiana szyn długich</t>
  </si>
  <si>
    <t>mb szyn</t>
  </si>
  <si>
    <t>szt</t>
  </si>
  <si>
    <t>km 176,887 wiadukt kolejowy linii 349 - na długości obiektu (pod obiektem) w km  176,875-176,900 konieczność wykonania wzmocnienia podtorza sposobem tradycyjnym  - bez użycia RM80 i AHM</t>
  </si>
  <si>
    <t>Rozbiórka toru z tymczasowym składowaniem materiałów w miejscu robót</t>
  </si>
  <si>
    <t>Wybieranie podsypki tłuczniowej z torowiska z wywozem do utylizacji</t>
  </si>
  <si>
    <t>Wybieranie warstwy podtorza z wywozem do utylizacji</t>
  </si>
  <si>
    <t>Zabudowa warstwy podtorza z dowozem niesortu z hałdy przyobiektowej</t>
  </si>
  <si>
    <t>Rozłożenie geowłókniny na przygotowanym torowisku</t>
  </si>
  <si>
    <t>Wykonanie półwarstwy z tłucznia nowego z dowozem z hałdy przyobiektowej</t>
  </si>
  <si>
    <t>Odbudowa toru z materiałów uprzednio składowanych z rozbiórki</t>
  </si>
  <si>
    <t>Regulacja naprężeń w torze bezstykowym z wykonaniem zgrzein, zalozenie punktów stałych, wykonanie metryki punktów stałych</t>
  </si>
  <si>
    <t>Regulacja naprężeń w torze bezstykowym (bez zgrzein)</t>
  </si>
  <si>
    <t>Punkty stałe toru bezstykowego</t>
  </si>
  <si>
    <t>Metryka toru bezstykowego</t>
  </si>
  <si>
    <t>Demontaż i montaż płyt przejazdowych typu CBP na przejeździe kat. F w km 180,010</t>
  </si>
  <si>
    <t>Demontaż i montaż płyt na przejeździe (3-krotny)</t>
  </si>
  <si>
    <t>Ścięcie ławy torowiska na całej szerokości z utylizacją urobku</t>
  </si>
  <si>
    <t>Ścinanie ław torowiska</t>
  </si>
  <si>
    <t>km ławy</t>
  </si>
  <si>
    <t>Utylizacja urobku ze ścinania</t>
  </si>
  <si>
    <t>TOR 2</t>
  </si>
  <si>
    <t>Wzmocnienie podtorza w km 175,950-176,400; w km 176,480-176,850; w km 176,900-177,420; w km 177,445-178,310 w km 178.350-178,550 wraz z dwukrotnym oczyszczeniem podsypki na odcinku w km 175,950-176,430; w km 176,465-176,875; w km 176,900-178,645 z podbiciem torów do zaprojektowanej niwelety ze stabilizacją dynamiczną, uzupełnieniem podsypki na odcinku przesiewania oraz kosztami materiałów (tłuczeń, niesort i geowłóknina) wraz z wywozem i utylizacją odpadów, obsługą maszyn (poza operatorami), koszt pracy lokomotyw</t>
  </si>
  <si>
    <t>km 176,336 wiadukt drogowy - na długości obiektu w km  176,300-176,350 konieczność wykonania wzmocnienia podtorza sposobem tradycyjnym  - bez użycia RM80 i AHM</t>
  </si>
  <si>
    <t>Na długości wiaduktu w km 176,800-176,870 oraz w km 177,300-177,350 należy dokonać wzmocnienia podtorza metodą tradycyjną. Brak możliwości pracy RM-80 i AHM</t>
  </si>
  <si>
    <t>Odtworzenie/oczyszczenie rowu ew. wykonanie nowego rowu odwadniającego wraz z utylizacją urobku w km 176,450-176,800; w km 176,870-177,310; w km 177,340-177,620</t>
  </si>
  <si>
    <t>Odtworzenie / oczyszczenie rowu ew. wykonanie rowu odwadniającego</t>
  </si>
  <si>
    <t>mb</t>
  </si>
  <si>
    <t>Utylizacja urobku z rowów</t>
  </si>
  <si>
    <t>Na odc. od km 177,580-178,750 należy odtworzyć odwodnienie wgłębne stacji lub zaprojektować i wykonać nowe</t>
  </si>
  <si>
    <t>Oczyszczenie wlotów i wylotów oraz przepływu przepustu z obu stron w km 175,925 i w km 177,431</t>
  </si>
  <si>
    <t>Ścięcie i odtworzenie ławy torowiska na całej szerokości z utylizacją urobku</t>
  </si>
  <si>
    <t>Obsługa pracowników przy AHM oraz ręczne oprofilowanie toru po mechanicznym oprofilowaniou</t>
  </si>
  <si>
    <t>Rozładunek tłucznia z wagonów samowyładowczych w tor pracownicy z uprawnieniami do rozkladunku wagonów typu DOZATOR/szutrówka</t>
  </si>
  <si>
    <t>Przygotowanie placów pod rozladunki materiałów i uprzątniecie placów  po skończonych robotach</t>
  </si>
  <si>
    <t>Czyszczenie dróg publicznych w związku  z wyjazdami samochodów z urobkiem z budowy</t>
  </si>
  <si>
    <t>Obsługa pracowników przy AHM oraz ręczne oprofilowanietoru po mechanicznym oprofilowaniu</t>
  </si>
  <si>
    <t>Przygotowanie placow pod rozladunki materiałówi uprzatnięcie placow po skonczonych robotach</t>
  </si>
  <si>
    <t>Czyszczeniwe dróg publicznych w zwiazku z wyjazdami samochodów  z urobkiem z budowy</t>
  </si>
  <si>
    <t>Załącznik nr 3</t>
  </si>
  <si>
    <t>RCO  linia nr 132 tor nr 1 i 2 szlak Wrocław Brochów - Wrocław Główny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</si>
</sst>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0\ _z_ł_-;\-* #,##0.000\ _z_ł_-;_-* &quot;-&quot;???\ _z_ł_-;_-@_-"/>
    <numFmt numFmtId="165" formatCode="_-* #,##0\ _z_ł_-;\-* #,##0\ _z_ł_-;_-* &quot;-&quot;\ _z_ł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 val="singleAccounting"/>
      <sz val="12"/>
      <color rgb="FFFF0000"/>
      <name val="Calibri"/>
      <family val="2"/>
      <charset val="238"/>
      <scheme val="minor"/>
    </font>
    <font>
      <i/>
      <u/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1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4" fontId="7" fillId="0" borderId="0" xfId="0" applyNumberFormat="1" applyFont="1"/>
    <xf numFmtId="0" fontId="8" fillId="0" borderId="0" xfId="0" applyFont="1" applyAlignment="1">
      <alignment horizontal="right" vertical="center"/>
    </xf>
    <xf numFmtId="44" fontId="8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HM%20dla%20DTP/AHM%202019%20ostatecz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5 RCO"/>
      <sheetName val="355 EXT"/>
      <sheetName val="277 RCO"/>
      <sheetName val="277 EXT"/>
      <sheetName val="132 RCO"/>
      <sheetName val="132 EXT"/>
      <sheetName val="273 RCO"/>
      <sheetName val="273 EXT"/>
    </sheetNames>
    <sheetDataSet>
      <sheetData sheetId="0"/>
      <sheetData sheetId="1"/>
      <sheetData sheetId="2"/>
      <sheetData sheetId="3"/>
      <sheetData sheetId="4">
        <row r="15">
          <cell r="L15">
            <v>2.6800000000000068</v>
          </cell>
        </row>
        <row r="19">
          <cell r="L19">
            <v>2.75</v>
          </cell>
        </row>
        <row r="23">
          <cell r="L23">
            <v>0.45000000000001705</v>
          </cell>
        </row>
        <row r="36">
          <cell r="L36">
            <v>2.6950000000000216</v>
          </cell>
        </row>
        <row r="39">
          <cell r="L39">
            <v>2.5000000000005684E-2</v>
          </cell>
        </row>
        <row r="43">
          <cell r="L43">
            <v>0.11999999999997613</v>
          </cell>
        </row>
        <row r="44">
          <cell r="L44">
            <v>3.2560000000000002</v>
          </cell>
        </row>
        <row r="51">
          <cell r="L51">
            <v>1.0700000000000216</v>
          </cell>
        </row>
        <row r="52">
          <cell r="L52">
            <v>1.1699999999999875</v>
          </cell>
        </row>
        <row r="53">
          <cell r="L53">
            <v>2</v>
          </cell>
        </row>
        <row r="54">
          <cell r="L54">
            <v>2.6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8"/>
  <sheetViews>
    <sheetView tabSelected="1" workbookViewId="0">
      <selection activeCell="K7" sqref="K7"/>
    </sheetView>
  </sheetViews>
  <sheetFormatPr defaultRowHeight="15" x14ac:dyDescent="0.25"/>
  <cols>
    <col min="1" max="1" width="6.5703125" bestFit="1" customWidth="1"/>
    <col min="2" max="2" width="43.28515625" customWidth="1"/>
    <col min="4" max="4" width="13.28515625" customWidth="1"/>
    <col min="5" max="5" width="11.85546875" customWidth="1"/>
    <col min="6" max="6" width="11.42578125" customWidth="1"/>
    <col min="7" max="7" width="9.42578125" customWidth="1"/>
  </cols>
  <sheetData>
    <row r="2" spans="1:6" x14ac:dyDescent="0.25">
      <c r="D2" s="29" t="s">
        <v>67</v>
      </c>
      <c r="E2" s="29"/>
      <c r="F2" s="29"/>
    </row>
    <row r="4" spans="1:6" x14ac:dyDescent="0.25">
      <c r="B4" s="30" t="s">
        <v>68</v>
      </c>
      <c r="C4" s="30"/>
      <c r="D4" s="30"/>
      <c r="E4" s="30"/>
      <c r="F4" s="30"/>
    </row>
    <row r="5" spans="1:6" x14ac:dyDescent="0.25">
      <c r="A5" s="28" t="s">
        <v>0</v>
      </c>
      <c r="B5" s="28"/>
      <c r="C5" s="28"/>
      <c r="D5" s="28"/>
      <c r="E5" s="28"/>
      <c r="F5" s="28"/>
    </row>
    <row r="6" spans="1:6" x14ac:dyDescent="0.25">
      <c r="A6" s="1" t="s">
        <v>1</v>
      </c>
      <c r="B6" s="1" t="s">
        <v>2</v>
      </c>
      <c r="C6" s="1" t="s">
        <v>3</v>
      </c>
      <c r="D6" s="2" t="s">
        <v>4</v>
      </c>
      <c r="E6" s="2" t="s">
        <v>5</v>
      </c>
      <c r="F6" s="2" t="s">
        <v>6</v>
      </c>
    </row>
    <row r="7" spans="1:6" ht="195" x14ac:dyDescent="0.25">
      <c r="A7" s="3">
        <v>1</v>
      </c>
      <c r="B7" s="4" t="s">
        <v>7</v>
      </c>
      <c r="C7" s="3" t="s">
        <v>8</v>
      </c>
      <c r="D7" s="5">
        <f>(176.4-175.95)+(176.85-176.48)+(177.42-176.9)+(178.51-177.445)</f>
        <v>2.4050000000000011</v>
      </c>
      <c r="E7" s="6"/>
      <c r="F7" s="7"/>
    </row>
    <row r="8" spans="1:6" x14ac:dyDescent="0.25">
      <c r="A8" s="8" t="s">
        <v>9</v>
      </c>
      <c r="B8" s="14" t="s">
        <v>12</v>
      </c>
      <c r="C8" s="10" t="s">
        <v>13</v>
      </c>
      <c r="D8" s="11">
        <v>7538</v>
      </c>
      <c r="E8" s="12"/>
      <c r="F8" s="13"/>
    </row>
    <row r="9" spans="1:6" x14ac:dyDescent="0.25">
      <c r="A9" s="8" t="s">
        <v>9</v>
      </c>
      <c r="B9" s="9" t="s">
        <v>14</v>
      </c>
      <c r="C9" s="10" t="s">
        <v>13</v>
      </c>
      <c r="D9" s="11">
        <v>5195</v>
      </c>
      <c r="E9" s="12"/>
      <c r="F9" s="13"/>
    </row>
    <row r="10" spans="1:6" ht="45" x14ac:dyDescent="0.25">
      <c r="A10" s="8" t="s">
        <v>9</v>
      </c>
      <c r="B10" s="15" t="s">
        <v>15</v>
      </c>
      <c r="C10" s="10" t="s">
        <v>16</v>
      </c>
      <c r="D10" s="16">
        <v>25</v>
      </c>
      <c r="E10" s="12"/>
      <c r="F10" s="13"/>
    </row>
    <row r="11" spans="1:6" x14ac:dyDescent="0.25">
      <c r="A11" s="8" t="s">
        <v>9</v>
      </c>
      <c r="B11" s="9" t="s">
        <v>17</v>
      </c>
      <c r="C11" s="10" t="s">
        <v>18</v>
      </c>
      <c r="D11" s="11">
        <v>540</v>
      </c>
      <c r="E11" s="12"/>
      <c r="F11" s="13"/>
    </row>
    <row r="12" spans="1:6" ht="31.5" customHeight="1" x14ac:dyDescent="0.25">
      <c r="A12" s="8" t="s">
        <v>9</v>
      </c>
      <c r="B12" s="27" t="s">
        <v>60</v>
      </c>
      <c r="C12" s="10" t="s">
        <v>18</v>
      </c>
      <c r="D12" s="11">
        <v>960</v>
      </c>
      <c r="E12" s="12"/>
      <c r="F12" s="13"/>
    </row>
    <row r="13" spans="1:6" ht="60" x14ac:dyDescent="0.25">
      <c r="A13" s="8" t="s">
        <v>9</v>
      </c>
      <c r="B13" s="15" t="s">
        <v>19</v>
      </c>
      <c r="C13" s="10" t="s">
        <v>13</v>
      </c>
      <c r="D13" s="11">
        <v>11867</v>
      </c>
      <c r="E13" s="12"/>
      <c r="F13" s="13"/>
    </row>
    <row r="14" spans="1:6" ht="30.75" customHeight="1" x14ac:dyDescent="0.25">
      <c r="A14" s="8" t="s">
        <v>9</v>
      </c>
      <c r="B14" s="15" t="s">
        <v>21</v>
      </c>
      <c r="C14" s="10" t="s">
        <v>13</v>
      </c>
      <c r="D14" s="11">
        <v>7538</v>
      </c>
      <c r="E14" s="12"/>
      <c r="F14" s="13"/>
    </row>
    <row r="15" spans="1:6" ht="32.25" customHeight="1" x14ac:dyDescent="0.25">
      <c r="A15" s="8" t="s">
        <v>9</v>
      </c>
      <c r="B15" s="25" t="s">
        <v>61</v>
      </c>
      <c r="C15" s="10" t="s">
        <v>10</v>
      </c>
      <c r="D15" s="11">
        <v>12060.8</v>
      </c>
      <c r="E15" s="12"/>
      <c r="F15" s="13"/>
    </row>
    <row r="16" spans="1:6" ht="45" x14ac:dyDescent="0.25">
      <c r="A16" s="8" t="s">
        <v>9</v>
      </c>
      <c r="B16" s="15" t="s">
        <v>62</v>
      </c>
      <c r="C16" s="10" t="s">
        <v>23</v>
      </c>
      <c r="D16" s="11">
        <v>1</v>
      </c>
      <c r="E16" s="12"/>
      <c r="F16" s="13"/>
    </row>
    <row r="17" spans="1:6" ht="30" x14ac:dyDescent="0.25">
      <c r="A17" s="8" t="s">
        <v>9</v>
      </c>
      <c r="B17" s="15" t="s">
        <v>63</v>
      </c>
      <c r="C17" s="10" t="s">
        <v>23</v>
      </c>
      <c r="D17" s="11">
        <v>1</v>
      </c>
      <c r="E17" s="12"/>
      <c r="F17" s="13"/>
    </row>
    <row r="18" spans="1:6" ht="75" x14ac:dyDescent="0.25">
      <c r="A18" s="3">
        <v>2</v>
      </c>
      <c r="B18" s="4" t="s">
        <v>24</v>
      </c>
      <c r="C18" s="3" t="s">
        <v>20</v>
      </c>
      <c r="D18" s="5">
        <f>'[1]132 RCO'!L15</f>
        <v>2.6800000000000068</v>
      </c>
      <c r="E18" s="6"/>
      <c r="F18" s="7"/>
    </row>
    <row r="19" spans="1:6" x14ac:dyDescent="0.25">
      <c r="A19" s="8" t="s">
        <v>9</v>
      </c>
      <c r="B19" s="17" t="s">
        <v>25</v>
      </c>
      <c r="C19" s="10" t="s">
        <v>26</v>
      </c>
      <c r="D19" s="11">
        <f>D18*2</f>
        <v>5.3600000000000136</v>
      </c>
      <c r="E19" s="12"/>
      <c r="F19" s="13"/>
    </row>
    <row r="20" spans="1:6" ht="30" x14ac:dyDescent="0.25">
      <c r="A20" s="8" t="s">
        <v>9</v>
      </c>
      <c r="B20" s="17" t="s">
        <v>27</v>
      </c>
      <c r="C20" s="10" t="s">
        <v>26</v>
      </c>
      <c r="D20" s="11">
        <f>D19</f>
        <v>5.3600000000000136</v>
      </c>
      <c r="E20" s="12"/>
      <c r="F20" s="13"/>
    </row>
    <row r="21" spans="1:6" x14ac:dyDescent="0.25">
      <c r="A21" s="8" t="s">
        <v>9</v>
      </c>
      <c r="B21" s="17" t="s">
        <v>28</v>
      </c>
      <c r="C21" s="10" t="s">
        <v>29</v>
      </c>
      <c r="D21" s="11">
        <f>D18*2*1000</f>
        <v>5360.0000000000136</v>
      </c>
      <c r="E21" s="12"/>
      <c r="F21" s="13"/>
    </row>
    <row r="22" spans="1:6" ht="75" x14ac:dyDescent="0.25">
      <c r="A22" s="3">
        <v>4</v>
      </c>
      <c r="B22" s="4" t="s">
        <v>31</v>
      </c>
      <c r="C22" s="3" t="s">
        <v>8</v>
      </c>
      <c r="D22" s="5">
        <v>2.5000000000000001E-2</v>
      </c>
      <c r="E22" s="6"/>
      <c r="F22" s="7"/>
    </row>
    <row r="23" spans="1:6" x14ac:dyDescent="0.25">
      <c r="A23" s="8" t="s">
        <v>9</v>
      </c>
      <c r="B23" s="14" t="s">
        <v>12</v>
      </c>
      <c r="C23" s="10" t="s">
        <v>13</v>
      </c>
      <c r="D23" s="11">
        <v>71.924999999999997</v>
      </c>
      <c r="E23" s="12"/>
      <c r="F23" s="13"/>
    </row>
    <row r="24" spans="1:6" x14ac:dyDescent="0.25">
      <c r="A24" s="8" t="s">
        <v>9</v>
      </c>
      <c r="B24" s="9" t="s">
        <v>14</v>
      </c>
      <c r="C24" s="10" t="s">
        <v>13</v>
      </c>
      <c r="D24" s="11">
        <v>45</v>
      </c>
      <c r="E24" s="12"/>
      <c r="F24" s="13"/>
    </row>
    <row r="25" spans="1:6" ht="45" x14ac:dyDescent="0.25">
      <c r="A25" s="8" t="s">
        <v>9</v>
      </c>
      <c r="B25" s="15" t="s">
        <v>15</v>
      </c>
      <c r="C25" s="10" t="s">
        <v>16</v>
      </c>
      <c r="D25" s="16">
        <v>1</v>
      </c>
      <c r="E25" s="12"/>
      <c r="F25" s="13"/>
    </row>
    <row r="26" spans="1:6" ht="30" x14ac:dyDescent="0.25">
      <c r="A26" s="8" t="s">
        <v>9</v>
      </c>
      <c r="B26" s="15" t="s">
        <v>32</v>
      </c>
      <c r="C26" s="10" t="s">
        <v>20</v>
      </c>
      <c r="D26" s="11">
        <v>2.5000000000000001E-2</v>
      </c>
      <c r="E26" s="12"/>
      <c r="F26" s="13"/>
    </row>
    <row r="27" spans="1:6" ht="30" x14ac:dyDescent="0.25">
      <c r="A27" s="8" t="s">
        <v>9</v>
      </c>
      <c r="B27" s="15" t="s">
        <v>33</v>
      </c>
      <c r="C27" s="10" t="s">
        <v>13</v>
      </c>
      <c r="D27" s="11">
        <v>71.924999999999997</v>
      </c>
      <c r="E27" s="12"/>
      <c r="F27" s="13"/>
    </row>
    <row r="28" spans="1:6" ht="30" x14ac:dyDescent="0.25">
      <c r="A28" s="8" t="s">
        <v>9</v>
      </c>
      <c r="B28" s="15" t="s">
        <v>34</v>
      </c>
      <c r="C28" s="10" t="s">
        <v>13</v>
      </c>
      <c r="D28" s="11">
        <v>45</v>
      </c>
      <c r="E28" s="12"/>
      <c r="F28" s="13"/>
    </row>
    <row r="29" spans="1:6" ht="15.75" customHeight="1" x14ac:dyDescent="0.25">
      <c r="A29" s="8" t="s">
        <v>9</v>
      </c>
      <c r="B29" s="15" t="s">
        <v>35</v>
      </c>
      <c r="C29" s="10" t="s">
        <v>13</v>
      </c>
      <c r="D29" s="11">
        <v>45</v>
      </c>
      <c r="E29" s="12"/>
      <c r="F29" s="13"/>
    </row>
    <row r="30" spans="1:6" ht="30" x14ac:dyDescent="0.25">
      <c r="A30" s="8" t="s">
        <v>9</v>
      </c>
      <c r="B30" s="15" t="s">
        <v>36</v>
      </c>
      <c r="C30" s="10" t="s">
        <v>11</v>
      </c>
      <c r="D30" s="11">
        <v>127.5</v>
      </c>
      <c r="E30" s="12"/>
      <c r="F30" s="13"/>
    </row>
    <row r="31" spans="1:6" ht="30" x14ac:dyDescent="0.25">
      <c r="A31" s="8" t="s">
        <v>9</v>
      </c>
      <c r="B31" s="15" t="s">
        <v>37</v>
      </c>
      <c r="C31" s="10" t="s">
        <v>13</v>
      </c>
      <c r="D31" s="11">
        <v>35.963000000000001</v>
      </c>
      <c r="E31" s="12"/>
      <c r="F31" s="13"/>
    </row>
    <row r="32" spans="1:6" ht="30" x14ac:dyDescent="0.25">
      <c r="A32" s="8" t="s">
        <v>9</v>
      </c>
      <c r="B32" s="15" t="s">
        <v>38</v>
      </c>
      <c r="C32" s="10" t="s">
        <v>20</v>
      </c>
      <c r="D32" s="11">
        <v>2.5000000000000001E-2</v>
      </c>
      <c r="E32" s="12"/>
      <c r="F32" s="13"/>
    </row>
    <row r="33" spans="1:6" ht="45" x14ac:dyDescent="0.25">
      <c r="A33" s="8" t="s">
        <v>9</v>
      </c>
      <c r="B33" s="15" t="s">
        <v>21</v>
      </c>
      <c r="C33" s="10" t="s">
        <v>13</v>
      </c>
      <c r="D33" s="11">
        <v>35.963000000000001</v>
      </c>
      <c r="E33" s="12"/>
      <c r="F33" s="13"/>
    </row>
    <row r="34" spans="1:6" ht="30" x14ac:dyDescent="0.25">
      <c r="A34" s="8" t="s">
        <v>9</v>
      </c>
      <c r="B34" s="15" t="s">
        <v>22</v>
      </c>
      <c r="C34" s="10" t="s">
        <v>10</v>
      </c>
      <c r="D34" s="11">
        <v>57.54</v>
      </c>
      <c r="E34" s="12"/>
      <c r="F34" s="13"/>
    </row>
    <row r="35" spans="1:6" ht="45" x14ac:dyDescent="0.25">
      <c r="A35" s="3">
        <v>5</v>
      </c>
      <c r="B35" s="4" t="s">
        <v>39</v>
      </c>
      <c r="C35" s="3" t="s">
        <v>8</v>
      </c>
      <c r="D35" s="5">
        <f>'[1]132 RCO'!L19</f>
        <v>2.75</v>
      </c>
      <c r="E35" s="6"/>
      <c r="F35" s="7"/>
    </row>
    <row r="36" spans="1:6" ht="30" x14ac:dyDescent="0.25">
      <c r="A36" s="8" t="s">
        <v>9</v>
      </c>
      <c r="B36" s="17" t="s">
        <v>40</v>
      </c>
      <c r="C36" s="10" t="s">
        <v>20</v>
      </c>
      <c r="D36" s="11">
        <f>D35</f>
        <v>2.75</v>
      </c>
      <c r="E36" s="12"/>
      <c r="F36" s="13"/>
    </row>
    <row r="37" spans="1:6" x14ac:dyDescent="0.25">
      <c r="A37" s="8" t="s">
        <v>9</v>
      </c>
      <c r="B37" s="17" t="s">
        <v>41</v>
      </c>
      <c r="C37" s="10" t="s">
        <v>20</v>
      </c>
      <c r="D37" s="11">
        <f>D35</f>
        <v>2.75</v>
      </c>
      <c r="E37" s="12"/>
      <c r="F37" s="13"/>
    </row>
    <row r="38" spans="1:6" x14ac:dyDescent="0.25">
      <c r="A38" s="8" t="s">
        <v>9</v>
      </c>
      <c r="B38" s="17" t="s">
        <v>42</v>
      </c>
      <c r="C38" s="10" t="s">
        <v>20</v>
      </c>
      <c r="D38" s="11">
        <f>D35</f>
        <v>2.75</v>
      </c>
      <c r="E38" s="12"/>
      <c r="F38" s="13"/>
    </row>
    <row r="39" spans="1:6" ht="30" x14ac:dyDescent="0.25">
      <c r="A39" s="3">
        <v>8</v>
      </c>
      <c r="B39" s="4" t="s">
        <v>43</v>
      </c>
      <c r="C39" s="3" t="s">
        <v>23</v>
      </c>
      <c r="D39" s="5">
        <v>1</v>
      </c>
      <c r="E39" s="6"/>
      <c r="F39" s="7"/>
    </row>
    <row r="40" spans="1:6" ht="30" x14ac:dyDescent="0.25">
      <c r="A40" s="8" t="s">
        <v>9</v>
      </c>
      <c r="B40" s="17" t="s">
        <v>44</v>
      </c>
      <c r="C40" s="10" t="s">
        <v>11</v>
      </c>
      <c r="D40" s="11">
        <f>3.9+1.92+1.92</f>
        <v>7.74</v>
      </c>
      <c r="E40" s="12"/>
      <c r="F40" s="13"/>
    </row>
    <row r="41" spans="1:6" ht="30" x14ac:dyDescent="0.25">
      <c r="A41" s="3">
        <v>9</v>
      </c>
      <c r="B41" s="4" t="s">
        <v>45</v>
      </c>
      <c r="C41" s="3" t="s">
        <v>8</v>
      </c>
      <c r="D41" s="5">
        <f>'[1]132 RCO'!L23</f>
        <v>0.45000000000001705</v>
      </c>
      <c r="E41" s="6"/>
      <c r="F41" s="7"/>
    </row>
    <row r="42" spans="1:6" x14ac:dyDescent="0.25">
      <c r="A42" s="8" t="s">
        <v>9</v>
      </c>
      <c r="B42" s="17" t="s">
        <v>46</v>
      </c>
      <c r="C42" s="10" t="s">
        <v>47</v>
      </c>
      <c r="D42" s="11">
        <f>D41</f>
        <v>0.45000000000001705</v>
      </c>
      <c r="E42" s="12"/>
      <c r="F42" s="13"/>
    </row>
    <row r="43" spans="1:6" x14ac:dyDescent="0.25">
      <c r="A43" s="8" t="s">
        <v>9</v>
      </c>
      <c r="B43" s="17" t="s">
        <v>48</v>
      </c>
      <c r="C43" s="10" t="s">
        <v>10</v>
      </c>
      <c r="D43" s="11">
        <f>D42*1000*0.2*1.1*1.7</f>
        <v>168.30000000000641</v>
      </c>
      <c r="E43" s="12"/>
      <c r="F43" s="13"/>
    </row>
    <row r="44" spans="1:6" x14ac:dyDescent="0.25">
      <c r="A44" s="28" t="s">
        <v>49</v>
      </c>
      <c r="B44" s="28"/>
      <c r="C44" s="28"/>
      <c r="D44" s="28"/>
      <c r="E44" s="28"/>
      <c r="F44" s="28"/>
    </row>
    <row r="45" spans="1:6" x14ac:dyDescent="0.25">
      <c r="A45" s="1" t="s">
        <v>1</v>
      </c>
      <c r="B45" s="1" t="s">
        <v>2</v>
      </c>
      <c r="C45" s="1" t="s">
        <v>3</v>
      </c>
      <c r="D45" s="2" t="s">
        <v>4</v>
      </c>
      <c r="E45" s="2" t="s">
        <v>5</v>
      </c>
      <c r="F45" s="2" t="s">
        <v>6</v>
      </c>
    </row>
    <row r="46" spans="1:6" ht="210" x14ac:dyDescent="0.25">
      <c r="A46" s="3">
        <v>15</v>
      </c>
      <c r="B46" s="4" t="s">
        <v>50</v>
      </c>
      <c r="C46" s="3" t="s">
        <v>8</v>
      </c>
      <c r="D46" s="5">
        <f>(176.4-175.95)+(176.85-176.48)+(177.42-176.9)+(178.31-177.445)+(178.55-178.35)</f>
        <v>2.4050000000000296</v>
      </c>
      <c r="E46" s="6"/>
      <c r="F46" s="7"/>
    </row>
    <row r="47" spans="1:6" x14ac:dyDescent="0.25">
      <c r="A47" s="8" t="s">
        <v>9</v>
      </c>
      <c r="B47" s="14" t="s">
        <v>12</v>
      </c>
      <c r="C47" s="10" t="s">
        <v>13</v>
      </c>
      <c r="D47" s="11">
        <v>7581</v>
      </c>
      <c r="E47" s="12"/>
      <c r="F47" s="13"/>
    </row>
    <row r="48" spans="1:6" x14ac:dyDescent="0.25">
      <c r="A48" s="8" t="s">
        <v>9</v>
      </c>
      <c r="B48" s="9" t="s">
        <v>14</v>
      </c>
      <c r="C48" s="10" t="s">
        <v>13</v>
      </c>
      <c r="D48" s="11">
        <v>5195</v>
      </c>
      <c r="E48" s="12"/>
      <c r="F48" s="13"/>
    </row>
    <row r="49" spans="1:6" ht="45" x14ac:dyDescent="0.25">
      <c r="A49" s="8" t="s">
        <v>9</v>
      </c>
      <c r="B49" s="15" t="s">
        <v>15</v>
      </c>
      <c r="C49" s="10" t="s">
        <v>16</v>
      </c>
      <c r="D49" s="16">
        <v>25</v>
      </c>
      <c r="E49" s="12"/>
      <c r="F49" s="13"/>
    </row>
    <row r="50" spans="1:6" x14ac:dyDescent="0.25">
      <c r="A50" s="8" t="s">
        <v>9</v>
      </c>
      <c r="B50" s="9" t="s">
        <v>17</v>
      </c>
      <c r="C50" s="10" t="s">
        <v>18</v>
      </c>
      <c r="D50" s="11">
        <v>540</v>
      </c>
      <c r="E50" s="12"/>
      <c r="F50" s="13"/>
    </row>
    <row r="51" spans="1:6" ht="21" customHeight="1" x14ac:dyDescent="0.25">
      <c r="A51" s="8" t="s">
        <v>9</v>
      </c>
      <c r="B51" s="26" t="s">
        <v>64</v>
      </c>
      <c r="C51" s="10" t="s">
        <v>18</v>
      </c>
      <c r="D51" s="11">
        <v>1020</v>
      </c>
      <c r="E51" s="12"/>
      <c r="F51" s="13"/>
    </row>
    <row r="52" spans="1:6" ht="60" x14ac:dyDescent="0.25">
      <c r="A52" s="8" t="s">
        <v>9</v>
      </c>
      <c r="B52" s="15" t="s">
        <v>19</v>
      </c>
      <c r="C52" s="10" t="s">
        <v>13</v>
      </c>
      <c r="D52" s="11">
        <v>11910</v>
      </c>
      <c r="E52" s="12"/>
      <c r="F52" s="13"/>
    </row>
    <row r="53" spans="1:6" ht="45" x14ac:dyDescent="0.25">
      <c r="A53" s="8" t="s">
        <v>9</v>
      </c>
      <c r="B53" s="15" t="s">
        <v>21</v>
      </c>
      <c r="C53" s="10" t="s">
        <v>13</v>
      </c>
      <c r="D53" s="11">
        <v>7581</v>
      </c>
      <c r="E53" s="12"/>
      <c r="F53" s="13"/>
    </row>
    <row r="54" spans="1:6" ht="30" x14ac:dyDescent="0.25">
      <c r="A54" s="8" t="s">
        <v>9</v>
      </c>
      <c r="B54" s="15" t="s">
        <v>22</v>
      </c>
      <c r="C54" s="10" t="s">
        <v>10</v>
      </c>
      <c r="D54" s="11">
        <v>12129.6</v>
      </c>
      <c r="E54" s="12"/>
      <c r="F54" s="13"/>
    </row>
    <row r="55" spans="1:6" ht="45" x14ac:dyDescent="0.25">
      <c r="A55" s="8" t="s">
        <v>9</v>
      </c>
      <c r="B55" s="15" t="s">
        <v>65</v>
      </c>
      <c r="C55" s="10" t="s">
        <v>23</v>
      </c>
      <c r="D55" s="11">
        <v>1</v>
      </c>
      <c r="E55" s="12"/>
      <c r="F55" s="13"/>
    </row>
    <row r="56" spans="1:6" ht="18.75" customHeight="1" x14ac:dyDescent="0.25">
      <c r="A56" s="8" t="s">
        <v>9</v>
      </c>
      <c r="B56" s="15" t="s">
        <v>66</v>
      </c>
      <c r="C56" s="10" t="s">
        <v>23</v>
      </c>
      <c r="D56" s="11">
        <v>1</v>
      </c>
      <c r="E56" s="12"/>
      <c r="F56" s="13"/>
    </row>
    <row r="57" spans="1:6" ht="75" x14ac:dyDescent="0.25">
      <c r="A57" s="3">
        <v>16</v>
      </c>
      <c r="B57" s="4" t="s">
        <v>24</v>
      </c>
      <c r="C57" s="3" t="s">
        <v>20</v>
      </c>
      <c r="D57" s="5">
        <f>'[1]132 RCO'!L36</f>
        <v>2.6950000000000216</v>
      </c>
      <c r="E57" s="6"/>
      <c r="F57" s="7"/>
    </row>
    <row r="58" spans="1:6" x14ac:dyDescent="0.25">
      <c r="A58" s="8" t="s">
        <v>9</v>
      </c>
      <c r="B58" s="17" t="s">
        <v>25</v>
      </c>
      <c r="C58" s="10" t="s">
        <v>26</v>
      </c>
      <c r="D58" s="11">
        <f>D57*2</f>
        <v>5.3900000000000432</v>
      </c>
      <c r="E58" s="12"/>
      <c r="F58" s="13"/>
    </row>
    <row r="59" spans="1:6" ht="30" x14ac:dyDescent="0.25">
      <c r="A59" s="8" t="s">
        <v>9</v>
      </c>
      <c r="B59" s="17" t="s">
        <v>27</v>
      </c>
      <c r="C59" s="10" t="s">
        <v>26</v>
      </c>
      <c r="D59" s="11">
        <f>D58</f>
        <v>5.3900000000000432</v>
      </c>
      <c r="E59" s="12"/>
      <c r="F59" s="13"/>
    </row>
    <row r="60" spans="1:6" x14ac:dyDescent="0.25">
      <c r="A60" s="8" t="s">
        <v>9</v>
      </c>
      <c r="B60" s="17" t="s">
        <v>28</v>
      </c>
      <c r="C60" s="10" t="s">
        <v>29</v>
      </c>
      <c r="D60" s="11">
        <f>D57*2*1000</f>
        <v>5390.0000000000437</v>
      </c>
      <c r="E60" s="12"/>
      <c r="F60" s="13"/>
    </row>
    <row r="61" spans="1:6" ht="75" x14ac:dyDescent="0.25">
      <c r="A61" s="3">
        <v>19</v>
      </c>
      <c r="B61" s="4" t="s">
        <v>31</v>
      </c>
      <c r="C61" s="3" t="s">
        <v>8</v>
      </c>
      <c r="D61" s="5">
        <f>'[1]132 RCO'!L39</f>
        <v>2.5000000000005684E-2</v>
      </c>
      <c r="E61" s="6"/>
      <c r="F61" s="7"/>
    </row>
    <row r="62" spans="1:6" x14ac:dyDescent="0.25">
      <c r="A62" s="8" t="s">
        <v>9</v>
      </c>
      <c r="B62" s="14" t="s">
        <v>12</v>
      </c>
      <c r="C62" s="10" t="s">
        <v>13</v>
      </c>
      <c r="D62" s="11">
        <v>71.924999999999997</v>
      </c>
      <c r="E62" s="12"/>
      <c r="F62" s="13"/>
    </row>
    <row r="63" spans="1:6" x14ac:dyDescent="0.25">
      <c r="A63" s="8" t="s">
        <v>9</v>
      </c>
      <c r="B63" s="9" t="s">
        <v>14</v>
      </c>
      <c r="C63" s="10" t="s">
        <v>13</v>
      </c>
      <c r="D63" s="11">
        <v>45</v>
      </c>
      <c r="E63" s="12"/>
      <c r="F63" s="13"/>
    </row>
    <row r="64" spans="1:6" ht="45" x14ac:dyDescent="0.25">
      <c r="A64" s="8" t="s">
        <v>9</v>
      </c>
      <c r="B64" s="15" t="s">
        <v>15</v>
      </c>
      <c r="C64" s="10" t="s">
        <v>16</v>
      </c>
      <c r="D64" s="16">
        <v>1</v>
      </c>
      <c r="E64" s="12"/>
      <c r="F64" s="13"/>
    </row>
    <row r="65" spans="1:6" ht="30" x14ac:dyDescent="0.25">
      <c r="A65" s="8" t="s">
        <v>9</v>
      </c>
      <c r="B65" s="15" t="s">
        <v>32</v>
      </c>
      <c r="C65" s="10" t="s">
        <v>20</v>
      </c>
      <c r="D65" s="11">
        <v>2.5000000000000001E-2</v>
      </c>
      <c r="E65" s="12"/>
      <c r="F65" s="13"/>
    </row>
    <row r="66" spans="1:6" ht="30" x14ac:dyDescent="0.25">
      <c r="A66" s="8" t="s">
        <v>9</v>
      </c>
      <c r="B66" s="15" t="s">
        <v>33</v>
      </c>
      <c r="C66" s="10" t="s">
        <v>13</v>
      </c>
      <c r="D66" s="11">
        <v>71.924999999999997</v>
      </c>
      <c r="E66" s="12"/>
      <c r="F66" s="13"/>
    </row>
    <row r="67" spans="1:6" ht="30" x14ac:dyDescent="0.25">
      <c r="A67" s="8" t="s">
        <v>9</v>
      </c>
      <c r="B67" s="15" t="s">
        <v>34</v>
      </c>
      <c r="C67" s="10" t="s">
        <v>13</v>
      </c>
      <c r="D67" s="11">
        <v>45</v>
      </c>
      <c r="E67" s="12"/>
      <c r="F67" s="13"/>
    </row>
    <row r="68" spans="1:6" ht="30" x14ac:dyDescent="0.25">
      <c r="A68" s="8" t="s">
        <v>9</v>
      </c>
      <c r="B68" s="15" t="s">
        <v>35</v>
      </c>
      <c r="C68" s="10" t="s">
        <v>13</v>
      </c>
      <c r="D68" s="11">
        <v>45</v>
      </c>
      <c r="E68" s="12"/>
      <c r="F68" s="13"/>
    </row>
    <row r="69" spans="1:6" ht="30" x14ac:dyDescent="0.25">
      <c r="A69" s="8" t="s">
        <v>9</v>
      </c>
      <c r="B69" s="15" t="s">
        <v>36</v>
      </c>
      <c r="C69" s="10" t="s">
        <v>11</v>
      </c>
      <c r="D69" s="11">
        <v>127.5</v>
      </c>
      <c r="E69" s="12"/>
      <c r="F69" s="13"/>
    </row>
    <row r="70" spans="1:6" ht="30" x14ac:dyDescent="0.25">
      <c r="A70" s="8" t="s">
        <v>9</v>
      </c>
      <c r="B70" s="15" t="s">
        <v>37</v>
      </c>
      <c r="C70" s="10" t="s">
        <v>13</v>
      </c>
      <c r="D70" s="11">
        <v>35.963000000000001</v>
      </c>
      <c r="E70" s="12"/>
      <c r="F70" s="13"/>
    </row>
    <row r="71" spans="1:6" ht="30" x14ac:dyDescent="0.25">
      <c r="A71" s="8" t="s">
        <v>9</v>
      </c>
      <c r="B71" s="15" t="s">
        <v>38</v>
      </c>
      <c r="C71" s="10" t="s">
        <v>20</v>
      </c>
      <c r="D71" s="11">
        <v>2.5000000000000001E-2</v>
      </c>
      <c r="E71" s="12"/>
      <c r="F71" s="13"/>
    </row>
    <row r="72" spans="1:6" ht="45" x14ac:dyDescent="0.25">
      <c r="A72" s="8" t="s">
        <v>9</v>
      </c>
      <c r="B72" s="15" t="s">
        <v>21</v>
      </c>
      <c r="C72" s="10" t="s">
        <v>13</v>
      </c>
      <c r="D72" s="11">
        <v>35.963000000000001</v>
      </c>
      <c r="E72" s="12"/>
      <c r="F72" s="13"/>
    </row>
    <row r="73" spans="1:6" ht="30" x14ac:dyDescent="0.25">
      <c r="A73" s="8" t="s">
        <v>9</v>
      </c>
      <c r="B73" s="15" t="s">
        <v>22</v>
      </c>
      <c r="C73" s="10" t="s">
        <v>10</v>
      </c>
      <c r="D73" s="11">
        <v>57.54</v>
      </c>
      <c r="E73" s="12"/>
      <c r="F73" s="13"/>
    </row>
    <row r="74" spans="1:6" ht="60" x14ac:dyDescent="0.25">
      <c r="A74" s="3">
        <v>20</v>
      </c>
      <c r="B74" s="4" t="s">
        <v>51</v>
      </c>
      <c r="C74" s="3" t="s">
        <v>8</v>
      </c>
      <c r="D74" s="5">
        <v>0.05</v>
      </c>
      <c r="E74" s="6"/>
      <c r="F74" s="7"/>
    </row>
    <row r="75" spans="1:6" x14ac:dyDescent="0.25">
      <c r="A75" s="8" t="s">
        <v>9</v>
      </c>
      <c r="B75" s="14" t="s">
        <v>12</v>
      </c>
      <c r="C75" s="10" t="s">
        <v>13</v>
      </c>
      <c r="D75" s="11">
        <v>143.85</v>
      </c>
      <c r="E75" s="12"/>
      <c r="F75" s="13"/>
    </row>
    <row r="76" spans="1:6" x14ac:dyDescent="0.25">
      <c r="A76" s="8" t="s">
        <v>9</v>
      </c>
      <c r="B76" s="9" t="s">
        <v>14</v>
      </c>
      <c r="C76" s="10" t="s">
        <v>13</v>
      </c>
      <c r="D76" s="11">
        <v>90</v>
      </c>
      <c r="E76" s="12"/>
      <c r="F76" s="13"/>
    </row>
    <row r="77" spans="1:6" ht="45" x14ac:dyDescent="0.25">
      <c r="A77" s="8" t="s">
        <v>9</v>
      </c>
      <c r="B77" s="15" t="s">
        <v>15</v>
      </c>
      <c r="C77" s="10" t="s">
        <v>16</v>
      </c>
      <c r="D77" s="16">
        <v>1</v>
      </c>
      <c r="E77" s="12"/>
      <c r="F77" s="13"/>
    </row>
    <row r="78" spans="1:6" ht="30" x14ac:dyDescent="0.25">
      <c r="A78" s="8" t="s">
        <v>9</v>
      </c>
      <c r="B78" s="15" t="s">
        <v>32</v>
      </c>
      <c r="C78" s="10" t="s">
        <v>20</v>
      </c>
      <c r="D78" s="11">
        <v>0.05</v>
      </c>
      <c r="E78" s="12"/>
      <c r="F78" s="13"/>
    </row>
    <row r="79" spans="1:6" ht="30" x14ac:dyDescent="0.25">
      <c r="A79" s="8" t="s">
        <v>9</v>
      </c>
      <c r="B79" s="15" t="s">
        <v>33</v>
      </c>
      <c r="C79" s="10" t="s">
        <v>13</v>
      </c>
      <c r="D79" s="11">
        <v>143.85</v>
      </c>
      <c r="E79" s="12"/>
      <c r="F79" s="13"/>
    </row>
    <row r="80" spans="1:6" ht="30" x14ac:dyDescent="0.25">
      <c r="A80" s="8" t="s">
        <v>9</v>
      </c>
      <c r="B80" s="15" t="s">
        <v>34</v>
      </c>
      <c r="C80" s="10" t="s">
        <v>13</v>
      </c>
      <c r="D80" s="11">
        <v>90</v>
      </c>
      <c r="E80" s="12"/>
      <c r="F80" s="13"/>
    </row>
    <row r="81" spans="1:6" ht="30" x14ac:dyDescent="0.25">
      <c r="A81" s="8" t="s">
        <v>9</v>
      </c>
      <c r="B81" s="15" t="s">
        <v>35</v>
      </c>
      <c r="C81" s="10" t="s">
        <v>13</v>
      </c>
      <c r="D81" s="11">
        <v>90</v>
      </c>
      <c r="E81" s="12"/>
      <c r="F81" s="13"/>
    </row>
    <row r="82" spans="1:6" ht="30" x14ac:dyDescent="0.25">
      <c r="A82" s="8" t="s">
        <v>9</v>
      </c>
      <c r="B82" s="15" t="s">
        <v>36</v>
      </c>
      <c r="C82" s="10" t="s">
        <v>11</v>
      </c>
      <c r="D82" s="11">
        <v>255</v>
      </c>
      <c r="E82" s="12"/>
      <c r="F82" s="13"/>
    </row>
    <row r="83" spans="1:6" ht="30" x14ac:dyDescent="0.25">
      <c r="A83" s="8" t="s">
        <v>9</v>
      </c>
      <c r="B83" s="15" t="s">
        <v>37</v>
      </c>
      <c r="C83" s="10" t="s">
        <v>13</v>
      </c>
      <c r="D83" s="11">
        <v>71.924999999999997</v>
      </c>
      <c r="E83" s="12"/>
      <c r="F83" s="13"/>
    </row>
    <row r="84" spans="1:6" ht="30" x14ac:dyDescent="0.25">
      <c r="A84" s="8" t="s">
        <v>9</v>
      </c>
      <c r="B84" s="15" t="s">
        <v>38</v>
      </c>
      <c r="C84" s="10" t="s">
        <v>20</v>
      </c>
      <c r="D84" s="11">
        <v>0.05</v>
      </c>
      <c r="E84" s="12"/>
      <c r="F84" s="13"/>
    </row>
    <row r="85" spans="1:6" ht="45" x14ac:dyDescent="0.25">
      <c r="A85" s="8" t="s">
        <v>9</v>
      </c>
      <c r="B85" s="15" t="s">
        <v>21</v>
      </c>
      <c r="C85" s="10" t="s">
        <v>13</v>
      </c>
      <c r="D85" s="11">
        <v>71.924999999999997</v>
      </c>
      <c r="E85" s="12"/>
      <c r="F85" s="13"/>
    </row>
    <row r="86" spans="1:6" ht="30" x14ac:dyDescent="0.25">
      <c r="A86" s="8" t="s">
        <v>9</v>
      </c>
      <c r="B86" s="15" t="s">
        <v>22</v>
      </c>
      <c r="C86" s="10" t="s">
        <v>10</v>
      </c>
      <c r="D86" s="11">
        <v>115.08</v>
      </c>
      <c r="E86" s="12"/>
      <c r="F86" s="13"/>
    </row>
    <row r="87" spans="1:6" ht="60" x14ac:dyDescent="0.25">
      <c r="A87" s="3">
        <v>21</v>
      </c>
      <c r="B87" s="4" t="s">
        <v>52</v>
      </c>
      <c r="C87" s="3" t="s">
        <v>8</v>
      </c>
      <c r="D87" s="5">
        <f>'[1]132 RCO'!L43</f>
        <v>0.11999999999997613</v>
      </c>
      <c r="E87" s="6"/>
      <c r="F87" s="7"/>
    </row>
    <row r="88" spans="1:6" x14ac:dyDescent="0.25">
      <c r="A88" s="8" t="s">
        <v>9</v>
      </c>
      <c r="B88" s="14" t="s">
        <v>12</v>
      </c>
      <c r="C88" s="10" t="s">
        <v>13</v>
      </c>
      <c r="D88" s="11">
        <v>345.24</v>
      </c>
      <c r="E88" s="12"/>
      <c r="F88" s="13"/>
    </row>
    <row r="89" spans="1:6" x14ac:dyDescent="0.25">
      <c r="A89" s="8" t="s">
        <v>9</v>
      </c>
      <c r="B89" s="9" t="s">
        <v>14</v>
      </c>
      <c r="C89" s="10" t="s">
        <v>13</v>
      </c>
      <c r="D89" s="11">
        <v>216</v>
      </c>
      <c r="E89" s="12"/>
      <c r="F89" s="13"/>
    </row>
    <row r="90" spans="1:6" ht="45" x14ac:dyDescent="0.25">
      <c r="A90" s="8" t="s">
        <v>9</v>
      </c>
      <c r="B90" s="15" t="s">
        <v>15</v>
      </c>
      <c r="C90" s="10" t="s">
        <v>16</v>
      </c>
      <c r="D90" s="16">
        <v>2</v>
      </c>
      <c r="E90" s="12"/>
      <c r="F90" s="13"/>
    </row>
    <row r="91" spans="1:6" ht="30" x14ac:dyDescent="0.25">
      <c r="A91" s="8" t="s">
        <v>9</v>
      </c>
      <c r="B91" s="15" t="s">
        <v>32</v>
      </c>
      <c r="C91" s="10" t="s">
        <v>20</v>
      </c>
      <c r="D91" s="11">
        <v>0.12</v>
      </c>
      <c r="E91" s="12"/>
      <c r="F91" s="13"/>
    </row>
    <row r="92" spans="1:6" ht="30" x14ac:dyDescent="0.25">
      <c r="A92" s="8" t="s">
        <v>9</v>
      </c>
      <c r="B92" s="15" t="s">
        <v>33</v>
      </c>
      <c r="C92" s="10" t="s">
        <v>13</v>
      </c>
      <c r="D92" s="11">
        <v>345.24</v>
      </c>
      <c r="E92" s="12"/>
      <c r="F92" s="13"/>
    </row>
    <row r="93" spans="1:6" ht="30" x14ac:dyDescent="0.25">
      <c r="A93" s="8" t="s">
        <v>9</v>
      </c>
      <c r="B93" s="15" t="s">
        <v>34</v>
      </c>
      <c r="C93" s="10" t="s">
        <v>13</v>
      </c>
      <c r="D93" s="11">
        <v>216</v>
      </c>
      <c r="E93" s="12"/>
      <c r="F93" s="13"/>
    </row>
    <row r="94" spans="1:6" ht="30" x14ac:dyDescent="0.25">
      <c r="A94" s="8" t="s">
        <v>9</v>
      </c>
      <c r="B94" s="15" t="s">
        <v>35</v>
      </c>
      <c r="C94" s="10" t="s">
        <v>13</v>
      </c>
      <c r="D94" s="11">
        <v>216</v>
      </c>
      <c r="E94" s="12"/>
      <c r="F94" s="13"/>
    </row>
    <row r="95" spans="1:6" ht="30" x14ac:dyDescent="0.25">
      <c r="A95" s="8" t="s">
        <v>9</v>
      </c>
      <c r="B95" s="15" t="s">
        <v>36</v>
      </c>
      <c r="C95" s="10" t="s">
        <v>11</v>
      </c>
      <c r="D95" s="11">
        <v>612</v>
      </c>
      <c r="E95" s="12"/>
      <c r="F95" s="13"/>
    </row>
    <row r="96" spans="1:6" ht="30" x14ac:dyDescent="0.25">
      <c r="A96" s="8" t="s">
        <v>9</v>
      </c>
      <c r="B96" s="15" t="s">
        <v>37</v>
      </c>
      <c r="C96" s="10" t="s">
        <v>13</v>
      </c>
      <c r="D96" s="11">
        <v>172.62</v>
      </c>
      <c r="E96" s="12"/>
      <c r="F96" s="13"/>
    </row>
    <row r="97" spans="1:6" ht="30" x14ac:dyDescent="0.25">
      <c r="A97" s="8" t="s">
        <v>9</v>
      </c>
      <c r="B97" s="15" t="s">
        <v>38</v>
      </c>
      <c r="C97" s="10" t="s">
        <v>20</v>
      </c>
      <c r="D97" s="11">
        <v>0.12</v>
      </c>
      <c r="E97" s="12"/>
      <c r="F97" s="13"/>
    </row>
    <row r="98" spans="1:6" ht="45" x14ac:dyDescent="0.25">
      <c r="A98" s="8" t="s">
        <v>9</v>
      </c>
      <c r="B98" s="15" t="s">
        <v>21</v>
      </c>
      <c r="C98" s="10" t="s">
        <v>13</v>
      </c>
      <c r="D98" s="11">
        <v>172.62</v>
      </c>
      <c r="E98" s="12"/>
      <c r="F98" s="13"/>
    </row>
    <row r="99" spans="1:6" ht="30" x14ac:dyDescent="0.25">
      <c r="A99" s="8" t="s">
        <v>9</v>
      </c>
      <c r="B99" s="15" t="s">
        <v>22</v>
      </c>
      <c r="C99" s="10" t="s">
        <v>10</v>
      </c>
      <c r="D99" s="11">
        <v>276.19200000000001</v>
      </c>
      <c r="E99" s="12"/>
      <c r="F99" s="13"/>
    </row>
    <row r="100" spans="1:6" ht="45" x14ac:dyDescent="0.25">
      <c r="A100" s="3">
        <v>22</v>
      </c>
      <c r="B100" s="4" t="s">
        <v>39</v>
      </c>
      <c r="C100" s="3" t="s">
        <v>8</v>
      </c>
      <c r="D100" s="5">
        <f>'[1]132 RCO'!L44</f>
        <v>3.2560000000000002</v>
      </c>
      <c r="E100" s="6"/>
      <c r="F100" s="7"/>
    </row>
    <row r="101" spans="1:6" ht="30" x14ac:dyDescent="0.25">
      <c r="A101" s="8" t="s">
        <v>9</v>
      </c>
      <c r="B101" s="17" t="s">
        <v>40</v>
      </c>
      <c r="C101" s="10" t="s">
        <v>20</v>
      </c>
      <c r="D101" s="11">
        <f>D100</f>
        <v>3.2560000000000002</v>
      </c>
      <c r="E101" s="12"/>
      <c r="F101" s="13"/>
    </row>
    <row r="102" spans="1:6" x14ac:dyDescent="0.25">
      <c r="A102" s="8" t="s">
        <v>9</v>
      </c>
      <c r="B102" s="17" t="s">
        <v>41</v>
      </c>
      <c r="C102" s="10" t="s">
        <v>20</v>
      </c>
      <c r="D102" s="11">
        <f>D100</f>
        <v>3.2560000000000002</v>
      </c>
      <c r="E102" s="12"/>
      <c r="F102" s="13"/>
    </row>
    <row r="103" spans="1:6" x14ac:dyDescent="0.25">
      <c r="A103" s="8" t="s">
        <v>9</v>
      </c>
      <c r="B103" s="17" t="s">
        <v>42</v>
      </c>
      <c r="C103" s="10" t="s">
        <v>20</v>
      </c>
      <c r="D103" s="11">
        <f>D100</f>
        <v>3.2560000000000002</v>
      </c>
      <c r="E103" s="12"/>
      <c r="F103" s="13"/>
    </row>
    <row r="104" spans="1:6" ht="30" x14ac:dyDescent="0.25">
      <c r="A104" s="3">
        <v>25</v>
      </c>
      <c r="B104" s="4" t="s">
        <v>43</v>
      </c>
      <c r="C104" s="3" t="s">
        <v>23</v>
      </c>
      <c r="D104" s="5">
        <v>1</v>
      </c>
      <c r="E104" s="6"/>
      <c r="F104" s="7"/>
    </row>
    <row r="105" spans="1:6" ht="30" x14ac:dyDescent="0.25">
      <c r="A105" s="8" t="s">
        <v>9</v>
      </c>
      <c r="B105" s="17" t="s">
        <v>44</v>
      </c>
      <c r="C105" s="10" t="s">
        <v>11</v>
      </c>
      <c r="D105" s="11">
        <f>3.9+1.92+1.92</f>
        <v>7.74</v>
      </c>
      <c r="E105" s="12"/>
      <c r="F105" s="13"/>
    </row>
    <row r="106" spans="1:6" ht="60" x14ac:dyDescent="0.25">
      <c r="A106" s="3">
        <v>26</v>
      </c>
      <c r="B106" s="4" t="s">
        <v>53</v>
      </c>
      <c r="C106" s="3" t="s">
        <v>8</v>
      </c>
      <c r="D106" s="5">
        <f>'[1]132 RCO'!L51</f>
        <v>1.0700000000000216</v>
      </c>
      <c r="E106" s="6"/>
      <c r="F106" s="7"/>
    </row>
    <row r="107" spans="1:6" ht="30" x14ac:dyDescent="0.25">
      <c r="A107" s="8" t="s">
        <v>9</v>
      </c>
      <c r="B107" s="17" t="s">
        <v>54</v>
      </c>
      <c r="C107" s="10" t="s">
        <v>55</v>
      </c>
      <c r="D107" s="11">
        <f>D106*1000</f>
        <v>1070.0000000000216</v>
      </c>
      <c r="E107" s="12"/>
      <c r="F107" s="13"/>
    </row>
    <row r="108" spans="1:6" x14ac:dyDescent="0.25">
      <c r="A108" s="8" t="s">
        <v>9</v>
      </c>
      <c r="B108" s="17" t="s">
        <v>56</v>
      </c>
      <c r="C108" s="10" t="s">
        <v>10</v>
      </c>
      <c r="D108" s="11">
        <f>D107*0.6*0.5*1.7</f>
        <v>545.70000000001096</v>
      </c>
      <c r="E108" s="12"/>
      <c r="F108" s="13"/>
    </row>
    <row r="109" spans="1:6" ht="45" x14ac:dyDescent="0.25">
      <c r="A109" s="3">
        <v>27</v>
      </c>
      <c r="B109" s="4" t="s">
        <v>57</v>
      </c>
      <c r="C109" s="3" t="s">
        <v>55</v>
      </c>
      <c r="D109" s="5">
        <f>'[1]132 RCO'!L52*1000</f>
        <v>1169.9999999999875</v>
      </c>
      <c r="E109" s="18"/>
      <c r="F109" s="19"/>
    </row>
    <row r="110" spans="1:6" ht="45" x14ac:dyDescent="0.25">
      <c r="A110" s="3">
        <v>28</v>
      </c>
      <c r="B110" s="4" t="s">
        <v>58</v>
      </c>
      <c r="C110" s="3" t="s">
        <v>30</v>
      </c>
      <c r="D110" s="5">
        <f>'[1]132 RCO'!L53</f>
        <v>2</v>
      </c>
      <c r="E110" s="18"/>
      <c r="F110" s="19"/>
    </row>
    <row r="111" spans="1:6" ht="30" x14ac:dyDescent="0.25">
      <c r="A111" s="20">
        <v>29</v>
      </c>
      <c r="B111" s="21" t="s">
        <v>59</v>
      </c>
      <c r="C111" s="3" t="s">
        <v>20</v>
      </c>
      <c r="D111" s="5">
        <f>'[1]132 RCO'!L54</f>
        <v>2.6</v>
      </c>
      <c r="E111" s="6"/>
      <c r="F111" s="7"/>
    </row>
    <row r="112" spans="1:6" x14ac:dyDescent="0.25">
      <c r="A112" s="8" t="s">
        <v>9</v>
      </c>
      <c r="B112" s="17" t="s">
        <v>46</v>
      </c>
      <c r="C112" s="10" t="s">
        <v>47</v>
      </c>
      <c r="D112" s="11">
        <f>D111*2</f>
        <v>5.2</v>
      </c>
      <c r="E112" s="12"/>
      <c r="F112" s="13"/>
    </row>
    <row r="113" spans="1:6" x14ac:dyDescent="0.25">
      <c r="A113" s="8" t="s">
        <v>9</v>
      </c>
      <c r="B113" s="17" t="s">
        <v>48</v>
      </c>
      <c r="C113" s="10" t="s">
        <v>10</v>
      </c>
      <c r="D113" s="11">
        <f>D112*1000*0.2*1.1*1.7</f>
        <v>1944.8</v>
      </c>
      <c r="E113" s="12"/>
      <c r="F113" s="13"/>
    </row>
    <row r="114" spans="1:6" ht="18" x14ac:dyDescent="0.4">
      <c r="F114" s="22"/>
    </row>
    <row r="117" spans="1:6" x14ac:dyDescent="0.25">
      <c r="E117" s="23"/>
      <c r="F117" s="24"/>
    </row>
    <row r="118" spans="1:6" x14ac:dyDescent="0.25">
      <c r="E118" s="23"/>
      <c r="F118" s="24"/>
    </row>
  </sheetData>
  <mergeCells count="4">
    <mergeCell ref="A5:F5"/>
    <mergeCell ref="A44:F44"/>
    <mergeCell ref="D2:F2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2019-04-10T06:11:23Z</dcterms:modified>
</cp:coreProperties>
</file>